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mpc/Desktop/仲卸広報_2021/"/>
    </mc:Choice>
  </mc:AlternateContent>
  <xr:revisionPtr revIDLastSave="0" documentId="13_ncr:1_{22BFF442-B893-A248-A43A-0E5A49B63140}" xr6:coauthVersionLast="47" xr6:coauthVersionMax="47" xr10:uidLastSave="{00000000-0000-0000-0000-000000000000}"/>
  <bookViews>
    <workbookView xWindow="11060" yWindow="500" windowWidth="28200" windowHeight="18720" xr2:uid="{00000000-000D-0000-FFFF-FFFF00000000}"/>
  </bookViews>
  <sheets>
    <sheet name="仲卸市場 (R1) マイ海鮮丼+団体＋どっと祭" sheetId="4" r:id="rId1"/>
    <sheet name="仲卸市場 " sheetId="2" r:id="rId2"/>
    <sheet name="マイ海鮮丼利用者" sheetId="3" r:id="rId3"/>
  </sheets>
  <definedNames>
    <definedName name="_xlnm.Print_Area" localSheetId="2">マイ海鮮丼利用者!$A$1:$O$15</definedName>
    <definedName name="_xlnm.Print_Area" localSheetId="1">'仲卸市場 '!$A$1:$O$32</definedName>
    <definedName name="_xlnm.Print_Area" localSheetId="0">'仲卸市場 (R1) マイ海鮮丼+団体＋どっと祭'!$A$1:$P$35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5" i="4" l="1"/>
  <c r="K35" i="4"/>
  <c r="O31" i="4" l="1"/>
  <c r="O32" i="4" s="1"/>
  <c r="N27" i="4"/>
  <c r="N35" i="4" s="1"/>
  <c r="M27" i="4"/>
  <c r="M35" i="4" s="1"/>
  <c r="L27" i="4"/>
  <c r="K27" i="4"/>
  <c r="J27" i="4"/>
  <c r="J35" i="4" s="1"/>
  <c r="I27" i="4"/>
  <c r="I35" i="4" s="1"/>
  <c r="H27" i="4"/>
  <c r="H35" i="4" s="1"/>
  <c r="G27" i="4"/>
  <c r="G35" i="4" s="1"/>
  <c r="F27" i="4"/>
  <c r="F35" i="4" s="1"/>
  <c r="E27" i="4"/>
  <c r="E35" i="4" s="1"/>
  <c r="D27" i="4"/>
  <c r="D35" i="4" s="1"/>
  <c r="C27" i="4"/>
  <c r="C35" i="4" s="1"/>
  <c r="O26" i="4"/>
  <c r="O25" i="4"/>
  <c r="O24" i="4"/>
  <c r="O23" i="4"/>
  <c r="O22" i="4"/>
  <c r="O21" i="4"/>
  <c r="O20" i="4"/>
  <c r="O19" i="4"/>
  <c r="O18" i="4"/>
  <c r="O17" i="4"/>
  <c r="O13" i="4"/>
  <c r="O12" i="4"/>
  <c r="O11" i="4"/>
  <c r="O10" i="4"/>
  <c r="O9" i="4"/>
  <c r="O27" i="4" l="1"/>
  <c r="P19" i="4" s="1"/>
  <c r="M27" i="2"/>
  <c r="N27" i="2"/>
  <c r="P18" i="4" l="1"/>
  <c r="P17" i="4"/>
  <c r="P24" i="4"/>
  <c r="P22" i="4"/>
  <c r="P27" i="4"/>
  <c r="O35" i="4"/>
  <c r="P25" i="4"/>
  <c r="P20" i="4"/>
  <c r="P26" i="4"/>
  <c r="P21" i="4"/>
  <c r="P23" i="4"/>
  <c r="I27" i="2"/>
  <c r="J27" i="2"/>
  <c r="K27" i="2"/>
  <c r="L27" i="2"/>
  <c r="E27" i="2" l="1"/>
  <c r="O9" i="3" l="1"/>
  <c r="H27" i="2"/>
  <c r="G27" i="2"/>
  <c r="F27" i="2"/>
  <c r="D27" i="2"/>
  <c r="C27" i="2"/>
  <c r="O26" i="2"/>
  <c r="O25" i="2"/>
  <c r="O24" i="2"/>
  <c r="O23" i="2"/>
  <c r="O22" i="2"/>
  <c r="O21" i="2"/>
  <c r="O20" i="2"/>
  <c r="O19" i="2"/>
  <c r="O18" i="2"/>
  <c r="O17" i="2"/>
  <c r="O13" i="2"/>
  <c r="O12" i="2"/>
  <c r="O11" i="2"/>
  <c r="O10" i="2"/>
  <c r="O9" i="2"/>
  <c r="O27" i="2" l="1"/>
  <c r="P27" i="2" s="1"/>
  <c r="P21" i="2" l="1"/>
  <c r="P23" i="2"/>
  <c r="P17" i="2"/>
  <c r="P25" i="2"/>
  <c r="P24" i="2"/>
  <c r="P26" i="2"/>
  <c r="P18" i="2"/>
  <c r="P22" i="2"/>
  <c r="P19" i="2"/>
  <c r="P20" i="2"/>
</calcChain>
</file>

<file path=xl/sharedStrings.xml><?xml version="1.0" encoding="utf-8"?>
<sst xmlns="http://schemas.openxmlformats.org/spreadsheetml/2006/main" count="113" uniqueCount="51">
  <si>
    <t>塩竈市観光交流課 人・まち交流係 行（FAX:022-364-1169）</t>
    <rPh sb="0" eb="3">
      <t>シオガマシ</t>
    </rPh>
    <rPh sb="3" eb="5">
      <t>カンコウ</t>
    </rPh>
    <rPh sb="5" eb="7">
      <t>コウリュウ</t>
    </rPh>
    <rPh sb="7" eb="8">
      <t>カ</t>
    </rPh>
    <rPh sb="9" eb="10">
      <t>ヒト</t>
    </rPh>
    <rPh sb="13" eb="16">
      <t>コウリュウカカリ</t>
    </rPh>
    <rPh sb="17" eb="18">
      <t>イ</t>
    </rPh>
    <phoneticPr fontId="5"/>
  </si>
  <si>
    <t>※添書不要</t>
    <rPh sb="1" eb="5">
      <t>テンショフヨウ</t>
    </rPh>
    <phoneticPr fontId="5"/>
  </si>
  <si>
    <t>施設名</t>
    <rPh sb="0" eb="2">
      <t>シセツ</t>
    </rPh>
    <rPh sb="2" eb="3">
      <t>メイ</t>
    </rPh>
    <phoneticPr fontId="5"/>
  </si>
  <si>
    <t>塩釜水産物仲卸市場</t>
    <rPh sb="0" eb="2">
      <t>シオガマ</t>
    </rPh>
    <rPh sb="2" eb="5">
      <t>スイサンブツ</t>
    </rPh>
    <rPh sb="5" eb="6">
      <t>チュウ</t>
    </rPh>
    <rPh sb="6" eb="7">
      <t>オロシ</t>
    </rPh>
    <rPh sb="7" eb="9">
      <t>イチバ</t>
    </rPh>
    <phoneticPr fontId="5"/>
  </si>
  <si>
    <t>住所</t>
    <rPh sb="0" eb="2">
      <t>ジュウショ</t>
    </rPh>
    <phoneticPr fontId="5"/>
  </si>
  <si>
    <r>
      <t>塩</t>
    </r>
    <r>
      <rPr>
        <sz val="12"/>
        <rFont val="HG丸ｺﾞｼｯｸM-PRO"/>
        <family val="3"/>
        <charset val="128"/>
      </rPr>
      <t>釜市新浜町一丁目２０番７４号</t>
    </r>
    <rPh sb="0" eb="3">
      <t>シオガマシ</t>
    </rPh>
    <rPh sb="3" eb="6">
      <t>シンハマチョウ</t>
    </rPh>
    <rPh sb="6" eb="9">
      <t>イッチョウメ</t>
    </rPh>
    <rPh sb="11" eb="12">
      <t>バン</t>
    </rPh>
    <rPh sb="14" eb="15">
      <t>ゴウ</t>
    </rPh>
    <phoneticPr fontId="5"/>
  </si>
  <si>
    <t>電話番号</t>
    <rPh sb="0" eb="2">
      <t>デンワ</t>
    </rPh>
    <rPh sb="2" eb="4">
      <t>バンゴウ</t>
    </rPh>
    <phoneticPr fontId="5"/>
  </si>
  <si>
    <t>022(362)5518</t>
    <phoneticPr fontId="5"/>
  </si>
  <si>
    <t>FAX番号</t>
    <rPh sb="3" eb="5">
      <t>バンゴウ</t>
    </rPh>
    <phoneticPr fontId="5"/>
  </si>
  <si>
    <t>022(362)5517</t>
    <phoneticPr fontId="5"/>
  </si>
  <si>
    <t>店舗数</t>
    <rPh sb="0" eb="3">
      <t>テンポスウ</t>
    </rPh>
    <phoneticPr fontId="5"/>
  </si>
  <si>
    <t>営業時間</t>
    <rPh sb="0" eb="2">
      <t>エイギョウ</t>
    </rPh>
    <rPh sb="2" eb="4">
      <t>ジカン</t>
    </rPh>
    <phoneticPr fontId="5"/>
  </si>
  <si>
    <t>定休日</t>
    <rPh sb="0" eb="3">
      <t>テイキュウビ</t>
    </rPh>
    <phoneticPr fontId="5"/>
  </si>
  <si>
    <t>月</t>
    <phoneticPr fontId="5"/>
  </si>
  <si>
    <t>合 計</t>
  </si>
  <si>
    <t>総入場者数</t>
    <rPh sb="0" eb="1">
      <t>ソウ</t>
    </rPh>
    <rPh sb="1" eb="5">
      <t>ニュウジョウシャスウ</t>
    </rPh>
    <phoneticPr fontId="5"/>
  </si>
  <si>
    <t>うち一般客数</t>
    <rPh sb="2" eb="5">
      <t>イッパンキャク</t>
    </rPh>
    <rPh sb="5" eb="6">
      <t>スウ</t>
    </rPh>
    <phoneticPr fontId="5"/>
  </si>
  <si>
    <t>うち団体客数</t>
    <phoneticPr fontId="5"/>
  </si>
  <si>
    <t>団体件数</t>
    <rPh sb="0" eb="2">
      <t>ダンタイ</t>
    </rPh>
    <rPh sb="2" eb="3">
      <t>ケン</t>
    </rPh>
    <rPh sb="3" eb="4">
      <t>スウ</t>
    </rPh>
    <phoneticPr fontId="5"/>
  </si>
  <si>
    <t>バス台数</t>
    <rPh sb="2" eb="4">
      <t>ダイスウ</t>
    </rPh>
    <phoneticPr fontId="5"/>
  </si>
  <si>
    <t>宮城県内</t>
    <rPh sb="0" eb="2">
      <t>ミヤギ</t>
    </rPh>
    <rPh sb="2" eb="4">
      <t>ケンナイ</t>
    </rPh>
    <phoneticPr fontId="12"/>
  </si>
  <si>
    <t>北海道</t>
  </si>
  <si>
    <t>東北地方（県外）</t>
    <rPh sb="0" eb="2">
      <t>トウホク</t>
    </rPh>
    <rPh sb="2" eb="4">
      <t>チホウ</t>
    </rPh>
    <rPh sb="5" eb="7">
      <t>ケンガイ</t>
    </rPh>
    <phoneticPr fontId="12"/>
  </si>
  <si>
    <t>関東地方</t>
    <rPh sb="0" eb="2">
      <t>カントウ</t>
    </rPh>
    <rPh sb="2" eb="4">
      <t>チホウ</t>
    </rPh>
    <phoneticPr fontId="12"/>
  </si>
  <si>
    <t>北陸・中部地方</t>
    <rPh sb="0" eb="2">
      <t>ホクリク</t>
    </rPh>
    <rPh sb="3" eb="5">
      <t>チュウブ</t>
    </rPh>
    <rPh sb="5" eb="7">
      <t>チホウ</t>
    </rPh>
    <phoneticPr fontId="12"/>
  </si>
  <si>
    <t>近畿地方</t>
    <rPh sb="0" eb="2">
      <t>キンキ</t>
    </rPh>
    <rPh sb="2" eb="4">
      <t>チホウ</t>
    </rPh>
    <phoneticPr fontId="12"/>
  </si>
  <si>
    <t>中国・四国地方</t>
    <rPh sb="0" eb="2">
      <t>チュウゴク</t>
    </rPh>
    <rPh sb="3" eb="5">
      <t>シコク</t>
    </rPh>
    <rPh sb="5" eb="7">
      <t>チホウ</t>
    </rPh>
    <phoneticPr fontId="12"/>
  </si>
  <si>
    <t>九州・沖縄地方</t>
    <rPh sb="0" eb="2">
      <t>キュウシュウ</t>
    </rPh>
    <rPh sb="3" eb="5">
      <t>オキナワ</t>
    </rPh>
    <rPh sb="5" eb="7">
      <t>チホウ</t>
    </rPh>
    <phoneticPr fontId="12"/>
  </si>
  <si>
    <t>外国人</t>
    <rPh sb="0" eb="2">
      <t>ガイコク</t>
    </rPh>
    <rPh sb="2" eb="3">
      <t>ジン</t>
    </rPh>
    <phoneticPr fontId="12"/>
  </si>
  <si>
    <t>不明</t>
    <rPh sb="0" eb="2">
      <t>フメイ</t>
    </rPh>
    <phoneticPr fontId="12"/>
  </si>
  <si>
    <t>利用者数</t>
    <rPh sb="0" eb="2">
      <t>リヨウ</t>
    </rPh>
    <rPh sb="2" eb="3">
      <t>シャ</t>
    </rPh>
    <rPh sb="3" eb="4">
      <t>スウ</t>
    </rPh>
    <phoneticPr fontId="5"/>
  </si>
  <si>
    <t>(平日)3:00～13:00 (土)3:00～14:00　(日祝)6:00～14:00</t>
    <rPh sb="1" eb="3">
      <t>ヘイジツ</t>
    </rPh>
    <rPh sb="16" eb="17">
      <t>ド</t>
    </rPh>
    <rPh sb="30" eb="31">
      <t>ニチ</t>
    </rPh>
    <rPh sb="31" eb="32">
      <t>イワイ</t>
    </rPh>
    <phoneticPr fontId="3"/>
  </si>
  <si>
    <t>水曜日</t>
    <rPh sb="0" eb="3">
      <t>スイヨウビ</t>
    </rPh>
    <phoneticPr fontId="3"/>
  </si>
  <si>
    <t>(平日)6:30～13:00　(土日祝日)6:30～14:00</t>
    <rPh sb="1" eb="3">
      <t>ヘイジツ</t>
    </rPh>
    <rPh sb="16" eb="18">
      <t>ドニチ</t>
    </rPh>
    <rPh sb="18" eb="20">
      <t>シュクジツ</t>
    </rPh>
    <phoneticPr fontId="3"/>
  </si>
  <si>
    <t>○施設概要</t>
    <rPh sb="1" eb="3">
      <t>シセツ</t>
    </rPh>
    <rPh sb="3" eb="5">
      <t>ガイヨウ</t>
    </rPh>
    <phoneticPr fontId="5"/>
  </si>
  <si>
    <r>
      <t>○</t>
    </r>
    <r>
      <rPr>
        <sz val="7"/>
        <rFont val="HG丸ｺﾞｼｯｸM-PRO"/>
        <family val="3"/>
        <charset val="128"/>
      </rPr>
      <t> </t>
    </r>
    <r>
      <rPr>
        <sz val="12"/>
        <rFont val="HG丸ｺﾞｼｯｸM-PRO"/>
        <family val="3"/>
        <charset val="128"/>
      </rPr>
      <t>平成30年1月１日から12月３1日までの月別利用者数</t>
    </r>
    <rPh sb="2" eb="4">
      <t>ヘイセイ</t>
    </rPh>
    <rPh sb="6" eb="7">
      <t>ネン</t>
    </rPh>
    <rPh sb="24" eb="26">
      <t>リヨウ</t>
    </rPh>
    <rPh sb="26" eb="27">
      <t>シャ</t>
    </rPh>
    <phoneticPr fontId="5"/>
  </si>
  <si>
    <t>○利用者の地域別内訳</t>
    <rPh sb="1" eb="4">
      <t>リヨウシャ</t>
    </rPh>
    <phoneticPr fontId="5"/>
  </si>
  <si>
    <t>　　　　 ＊過去１年間で、特筆すべき事項や、調査方法についての意見</t>
    <phoneticPr fontId="5"/>
  </si>
  <si>
    <t>022(362)5518</t>
    <phoneticPr fontId="5"/>
  </si>
  <si>
    <t>うち団体客数</t>
    <phoneticPr fontId="5"/>
  </si>
  <si>
    <t>月</t>
    <phoneticPr fontId="5"/>
  </si>
  <si>
    <t>マイ海鮮丼</t>
    <rPh sb="2" eb="5">
      <t>カイセンドン</t>
    </rPh>
    <phoneticPr fontId="3"/>
  </si>
  <si>
    <t>月</t>
    <phoneticPr fontId="5"/>
  </si>
  <si>
    <t>←どっと祭</t>
    <rPh sb="4" eb="5">
      <t>マツリ</t>
    </rPh>
    <phoneticPr fontId="3"/>
  </si>
  <si>
    <t>合計</t>
    <rPh sb="0" eb="2">
      <t>ゴウケイ</t>
    </rPh>
    <phoneticPr fontId="3"/>
  </si>
  <si>
    <t>令和元年 塩釜水産物仲卸市場マイ海鮮丼利用者数調査表</t>
    <rPh sb="0" eb="1">
      <t>レイ</t>
    </rPh>
    <rPh sb="1" eb="2">
      <t>ワ</t>
    </rPh>
    <rPh sb="2" eb="4">
      <t>ガンネン</t>
    </rPh>
    <rPh sb="4" eb="5">
      <t>ヘイネン</t>
    </rPh>
    <rPh sb="5" eb="7">
      <t>シオガマ</t>
    </rPh>
    <rPh sb="7" eb="10">
      <t>スイサンブツ</t>
    </rPh>
    <rPh sb="10" eb="11">
      <t>ナカ</t>
    </rPh>
    <rPh sb="11" eb="12">
      <t>オロシ</t>
    </rPh>
    <rPh sb="12" eb="14">
      <t>イチバ</t>
    </rPh>
    <rPh sb="16" eb="18">
      <t>カイセン</t>
    </rPh>
    <rPh sb="18" eb="19">
      <t>ドン</t>
    </rPh>
    <rPh sb="19" eb="22">
      <t>リヨウシャ</t>
    </rPh>
    <rPh sb="22" eb="23">
      <t>スウ</t>
    </rPh>
    <rPh sb="23" eb="26">
      <t>チョウサヒョウ</t>
    </rPh>
    <phoneticPr fontId="5"/>
  </si>
  <si>
    <t>平成31年1月１日～12月３1日</t>
    <phoneticPr fontId="5"/>
  </si>
  <si>
    <r>
      <t>○</t>
    </r>
    <r>
      <rPr>
        <sz val="7"/>
        <rFont val="HG丸ｺﾞｼｯｸM-PRO"/>
        <family val="3"/>
        <charset val="128"/>
      </rPr>
      <t> </t>
    </r>
    <r>
      <rPr>
        <sz val="12"/>
        <rFont val="HG丸ｺﾞｼｯｸM-PRO"/>
        <family val="3"/>
        <charset val="128"/>
      </rPr>
      <t>平成31年1月１日から12月３1日までの月別利用者数</t>
    </r>
    <rPh sb="2" eb="4">
      <t>ヘイセイ</t>
    </rPh>
    <rPh sb="6" eb="7">
      <t>ネン</t>
    </rPh>
    <rPh sb="24" eb="26">
      <t>リヨウ</t>
    </rPh>
    <rPh sb="26" eb="27">
      <t>シャ</t>
    </rPh>
    <phoneticPr fontId="5"/>
  </si>
  <si>
    <t>令和元年 塩釜水産物仲卸市場観光客入込数調査表</t>
    <rPh sb="0" eb="1">
      <t>レイ</t>
    </rPh>
    <rPh sb="1" eb="2">
      <t>ワ</t>
    </rPh>
    <rPh sb="2" eb="4">
      <t>ガンネン</t>
    </rPh>
    <rPh sb="4" eb="5">
      <t>ヘイネン</t>
    </rPh>
    <rPh sb="5" eb="7">
      <t>シオガマ</t>
    </rPh>
    <rPh sb="7" eb="10">
      <t>スイサンブツ</t>
    </rPh>
    <rPh sb="10" eb="11">
      <t>ナカ</t>
    </rPh>
    <rPh sb="11" eb="12">
      <t>オロシ</t>
    </rPh>
    <rPh sb="12" eb="14">
      <t>イチバ</t>
    </rPh>
    <rPh sb="14" eb="17">
      <t>カンコウキャク</t>
    </rPh>
    <rPh sb="17" eb="19">
      <t>イリコミ</t>
    </rPh>
    <rPh sb="19" eb="20">
      <t>スウ</t>
    </rPh>
    <rPh sb="20" eb="23">
      <t>チョウサヒョウ</t>
    </rPh>
    <phoneticPr fontId="5"/>
  </si>
  <si>
    <t>平成31年1月１日～12月３1日</t>
    <phoneticPr fontId="5"/>
  </si>
  <si>
    <r>
      <t>○</t>
    </r>
    <r>
      <rPr>
        <sz val="7"/>
        <rFont val="HG丸ｺﾞｼｯｸM-PRO"/>
        <family val="3"/>
        <charset val="128"/>
      </rPr>
      <t> </t>
    </r>
    <r>
      <rPr>
        <sz val="12"/>
        <rFont val="HG丸ｺﾞｼｯｸM-PRO"/>
        <family val="3"/>
        <charset val="128"/>
      </rPr>
      <t>平成31年1月１日から12月31日までの月別利用者数</t>
    </r>
    <rPh sb="2" eb="4">
      <t>ヘイセイ</t>
    </rPh>
    <rPh sb="6" eb="7">
      <t>ネン</t>
    </rPh>
    <rPh sb="24" eb="26">
      <t>リヨウ</t>
    </rPh>
    <rPh sb="26" eb="27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</si>
</sst>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Alignment="1">
      <alignment shrinkToFit="1"/>
    </xf>
    <xf numFmtId="0" fontId="2" fillId="0" borderId="0" xfId="1" applyFont="1" applyAlignment="1" applyProtection="1">
      <alignment vertical="center" shrinkToFit="1"/>
    </xf>
    <xf numFmtId="0" fontId="2" fillId="0" borderId="0" xfId="1" applyFont="1"/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Alignment="1" applyProtection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1" fillId="0" borderId="4" xfId="1" applyNumberFormat="1" applyFont="1" applyFill="1" applyBorder="1" applyAlignment="1">
      <alignment horizontal="right" vertical="center" shrinkToFit="1"/>
    </xf>
    <xf numFmtId="176" fontId="11" fillId="0" borderId="3" xfId="1" applyNumberFormat="1" applyFont="1" applyFill="1" applyBorder="1" applyAlignment="1">
      <alignment horizontal="right" vertical="center" shrinkToFit="1"/>
    </xf>
    <xf numFmtId="176" fontId="11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" applyFont="1" applyAlignment="1" applyProtection="1">
      <alignment shrinkToFit="1"/>
    </xf>
    <xf numFmtId="176" fontId="2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3" xfId="1" applyNumberFormat="1" applyFont="1" applyFill="1" applyBorder="1" applyAlignment="1" applyProtection="1">
      <alignment horizontal="right" vertical="center" shrinkToFit="1"/>
    </xf>
    <xf numFmtId="177" fontId="2" fillId="0" borderId="0" xfId="2" applyNumberFormat="1" applyFont="1" applyProtection="1"/>
    <xf numFmtId="0" fontId="2" fillId="0" borderId="0" xfId="1" applyFont="1" applyProtection="1"/>
    <xf numFmtId="0" fontId="13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176" fontId="15" fillId="0" borderId="2" xfId="1" applyNumberFormat="1" applyFont="1" applyBorder="1" applyAlignment="1">
      <alignment horizontal="center" vertical="center" shrinkToFit="1"/>
    </xf>
    <xf numFmtId="176" fontId="2" fillId="0" borderId="3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4" xfId="1" applyNumberFormat="1" applyFont="1" applyFill="1" applyBorder="1" applyAlignment="1" applyProtection="1">
      <alignment horizontal="right" vertical="center" shrinkToFit="1"/>
    </xf>
    <xf numFmtId="176" fontId="11" fillId="2" borderId="4" xfId="1" applyNumberFormat="1" applyFont="1" applyFill="1" applyBorder="1" applyAlignment="1">
      <alignment horizontal="right" vertical="center" shrinkToFit="1"/>
    </xf>
    <xf numFmtId="176" fontId="11" fillId="0" borderId="13" xfId="1" applyNumberFormat="1" applyFont="1" applyFill="1" applyBorder="1" applyAlignment="1">
      <alignment horizontal="right" vertical="center" shrinkToFit="1"/>
    </xf>
    <xf numFmtId="176" fontId="11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1" applyFont="1"/>
    <xf numFmtId="176" fontId="11" fillId="0" borderId="0" xfId="1" applyNumberFormat="1" applyFont="1"/>
    <xf numFmtId="176" fontId="11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178" fontId="11" fillId="0" borderId="0" xfId="1" applyNumberFormat="1" applyFont="1"/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2" xfId="1" applyNumberFormat="1" applyFont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vertical="center" shrinkToFit="1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</xf>
    <xf numFmtId="0" fontId="4" fillId="0" borderId="3" xfId="1" applyFont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shrinkToFit="1"/>
    </xf>
    <xf numFmtId="0" fontId="2" fillId="0" borderId="0" xfId="1" applyFont="1" applyAlignment="1" applyProtection="1">
      <alignment horizontal="center" shrinkToFit="1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8" fillId="0" borderId="11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176" fontId="14" fillId="0" borderId="13" xfId="1" applyNumberFormat="1" applyFont="1" applyBorder="1" applyAlignment="1" applyProtection="1">
      <alignment horizontal="center" vertical="center" shrinkToFit="1"/>
      <protection locked="0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topLeftCell="C1" zoomScale="125" zoomScaleNormal="125" zoomScaleSheetLayoutView="125" zoomScalePageLayoutView="125" workbookViewId="0">
      <selection activeCell="R8" sqref="R8"/>
    </sheetView>
  </sheetViews>
  <sheetFormatPr baseColWidth="10" defaultColWidth="9.6640625" defaultRowHeight="14"/>
  <cols>
    <col min="1" max="1" width="2.1640625" style="3" customWidth="1"/>
    <col min="2" max="2" width="11.1640625" style="3" customWidth="1"/>
    <col min="3" max="15" width="9.33203125" style="3" customWidth="1"/>
    <col min="16" max="16384" width="9.6640625" style="3"/>
  </cols>
  <sheetData>
    <row r="1" spans="1:15" ht="17.25" customHeight="1">
      <c r="A1" s="1"/>
      <c r="B1" s="44" t="s">
        <v>0</v>
      </c>
      <c r="C1" s="45"/>
      <c r="D1" s="45"/>
      <c r="E1" s="45"/>
      <c r="F1" s="45"/>
      <c r="G1" s="45"/>
      <c r="H1" s="45"/>
      <c r="I1" s="46"/>
      <c r="J1" s="2" t="s">
        <v>1</v>
      </c>
      <c r="K1" s="2"/>
      <c r="L1" s="2"/>
      <c r="M1" s="2"/>
      <c r="N1" s="2"/>
      <c r="O1" s="2"/>
    </row>
    <row r="2" spans="1:15" ht="25.5" customHeight="1">
      <c r="A2" s="1"/>
      <c r="B2" s="4"/>
      <c r="C2" s="5"/>
      <c r="D2" s="5"/>
      <c r="E2" s="47" t="s">
        <v>48</v>
      </c>
      <c r="F2" s="47"/>
      <c r="G2" s="47"/>
      <c r="H2" s="47"/>
      <c r="I2" s="47"/>
      <c r="J2" s="47"/>
      <c r="K2" s="47"/>
      <c r="L2" s="48" t="s">
        <v>49</v>
      </c>
      <c r="M2" s="48"/>
      <c r="N2" s="48"/>
      <c r="O2" s="48"/>
    </row>
    <row r="3" spans="1:15" ht="17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9.5" customHeight="1" thickBot="1">
      <c r="A4" s="1"/>
      <c r="B4" s="6" t="s">
        <v>2</v>
      </c>
      <c r="C4" s="49" t="s">
        <v>3</v>
      </c>
      <c r="D4" s="50"/>
      <c r="E4" s="51"/>
      <c r="F4" s="24" t="s">
        <v>4</v>
      </c>
      <c r="G4" s="52" t="s">
        <v>5</v>
      </c>
      <c r="H4" s="50"/>
      <c r="I4" s="53"/>
      <c r="J4" s="24" t="s">
        <v>6</v>
      </c>
      <c r="K4" s="54" t="s">
        <v>38</v>
      </c>
      <c r="L4" s="53"/>
      <c r="M4" s="24" t="s">
        <v>8</v>
      </c>
      <c r="N4" s="49" t="s">
        <v>9</v>
      </c>
      <c r="O4" s="53"/>
    </row>
    <row r="5" spans="1:15" ht="19.5" customHeight="1" thickBot="1">
      <c r="A5" s="1"/>
      <c r="B5" s="9" t="s">
        <v>10</v>
      </c>
      <c r="C5" s="37">
        <v>100</v>
      </c>
      <c r="D5" s="38"/>
      <c r="E5" s="26" t="s">
        <v>11</v>
      </c>
      <c r="F5" s="37" t="s">
        <v>31</v>
      </c>
      <c r="G5" s="39"/>
      <c r="H5" s="39"/>
      <c r="I5" s="39"/>
      <c r="J5" s="38"/>
      <c r="K5" s="25" t="s">
        <v>12</v>
      </c>
      <c r="L5" s="37" t="s">
        <v>32</v>
      </c>
      <c r="M5" s="39"/>
      <c r="N5" s="39"/>
      <c r="O5" s="38"/>
    </row>
    <row r="6" spans="1:15" ht="10.5" customHeight="1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25" customHeight="1">
      <c r="A7" s="40" t="s">
        <v>50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7.25" customHeight="1">
      <c r="A8" s="1"/>
      <c r="B8" s="9" t="s">
        <v>13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10" t="s">
        <v>14</v>
      </c>
    </row>
    <row r="9" spans="1:15" ht="19.5" customHeight="1">
      <c r="A9" s="1"/>
      <c r="B9" s="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2">
        <f>SUM(C9:N9)</f>
        <v>0</v>
      </c>
    </row>
    <row r="10" spans="1:15" ht="19.5" customHeight="1">
      <c r="A10" s="1"/>
      <c r="B10" s="9" t="s">
        <v>16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2">
        <f t="shared" ref="O10:O13" si="0">SUM(C10:N10)</f>
        <v>0</v>
      </c>
    </row>
    <row r="11" spans="1:15" ht="19.5" customHeight="1">
      <c r="A11" s="1"/>
      <c r="B11" s="9" t="s">
        <v>39</v>
      </c>
      <c r="C11" s="13">
        <v>630</v>
      </c>
      <c r="D11" s="13">
        <v>1456</v>
      </c>
      <c r="E11" s="13">
        <v>766</v>
      </c>
      <c r="F11" s="13">
        <v>1048</v>
      </c>
      <c r="G11" s="13">
        <v>817</v>
      </c>
      <c r="H11" s="34">
        <v>1688</v>
      </c>
      <c r="I11" s="13">
        <v>1053</v>
      </c>
      <c r="J11" s="13">
        <v>540</v>
      </c>
      <c r="K11" s="13">
        <v>970</v>
      </c>
      <c r="L11" s="13">
        <v>1874</v>
      </c>
      <c r="M11" s="13">
        <v>2948</v>
      </c>
      <c r="N11" s="13">
        <v>2288</v>
      </c>
      <c r="O11" s="12">
        <f t="shared" si="0"/>
        <v>16078</v>
      </c>
    </row>
    <row r="12" spans="1:15" ht="19.5" customHeight="1">
      <c r="A12" s="1"/>
      <c r="B12" s="9" t="s">
        <v>18</v>
      </c>
      <c r="C12" s="13">
        <v>24</v>
      </c>
      <c r="D12" s="13">
        <v>51</v>
      </c>
      <c r="E12" s="13">
        <v>26</v>
      </c>
      <c r="F12" s="13">
        <v>29</v>
      </c>
      <c r="G12" s="13">
        <v>27</v>
      </c>
      <c r="H12" s="34">
        <v>43</v>
      </c>
      <c r="I12" s="13">
        <v>43</v>
      </c>
      <c r="J12" s="13">
        <v>24</v>
      </c>
      <c r="K12" s="13">
        <v>48</v>
      </c>
      <c r="L12" s="13">
        <v>66</v>
      </c>
      <c r="M12" s="13">
        <v>88</v>
      </c>
      <c r="N12" s="13">
        <v>76</v>
      </c>
      <c r="O12" s="12">
        <f t="shared" si="0"/>
        <v>545</v>
      </c>
    </row>
    <row r="13" spans="1:15" ht="19.5" customHeight="1">
      <c r="A13" s="1"/>
      <c r="B13" s="9" t="s">
        <v>19</v>
      </c>
      <c r="C13" s="13">
        <v>27</v>
      </c>
      <c r="D13" s="13">
        <v>61</v>
      </c>
      <c r="E13" s="13">
        <v>29</v>
      </c>
      <c r="F13" s="13">
        <v>35</v>
      </c>
      <c r="G13" s="13">
        <v>30</v>
      </c>
      <c r="H13" s="34">
        <v>54</v>
      </c>
      <c r="I13" s="13">
        <v>46</v>
      </c>
      <c r="J13" s="13">
        <v>25</v>
      </c>
      <c r="K13" s="13">
        <v>50</v>
      </c>
      <c r="L13" s="13">
        <v>88</v>
      </c>
      <c r="M13" s="13">
        <v>110</v>
      </c>
      <c r="N13" s="13">
        <v>87</v>
      </c>
      <c r="O13" s="12">
        <f t="shared" si="0"/>
        <v>642</v>
      </c>
    </row>
    <row r="14" spans="1:15" ht="9" customHeight="1">
      <c r="A14" s="1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7.25" customHeight="1">
      <c r="A15" s="42" t="s">
        <v>36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7.25" customHeight="1">
      <c r="A16" s="1"/>
      <c r="B16" s="9" t="s">
        <v>40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10">
        <v>11</v>
      </c>
      <c r="N16" s="6">
        <v>12</v>
      </c>
      <c r="O16" s="10" t="s">
        <v>14</v>
      </c>
    </row>
    <row r="17" spans="1:16" s="18" customFormat="1" ht="16.5" customHeight="1">
      <c r="A17" s="14"/>
      <c r="B17" s="22" t="s">
        <v>20</v>
      </c>
      <c r="C17" s="15">
        <v>18</v>
      </c>
      <c r="D17" s="15">
        <v>178</v>
      </c>
      <c r="E17" s="15">
        <v>243</v>
      </c>
      <c r="F17" s="15">
        <v>286</v>
      </c>
      <c r="G17" s="15">
        <v>148</v>
      </c>
      <c r="H17" s="35">
        <v>463</v>
      </c>
      <c r="I17" s="15">
        <v>129</v>
      </c>
      <c r="J17" s="15">
        <v>105</v>
      </c>
      <c r="K17" s="15">
        <v>215</v>
      </c>
      <c r="L17" s="15">
        <v>173</v>
      </c>
      <c r="M17" s="27">
        <v>267</v>
      </c>
      <c r="N17" s="15">
        <v>295</v>
      </c>
      <c r="O17" s="16">
        <f>SUM(C17:N17)</f>
        <v>2520</v>
      </c>
      <c r="P17" s="17">
        <f>O17/$O$27</f>
        <v>0.15675541179397859</v>
      </c>
    </row>
    <row r="18" spans="1:16" s="18" customFormat="1" ht="16.5" customHeight="1">
      <c r="A18" s="14"/>
      <c r="B18" s="22" t="s">
        <v>21</v>
      </c>
      <c r="C18" s="15"/>
      <c r="D18" s="15"/>
      <c r="E18" s="15"/>
      <c r="F18" s="15"/>
      <c r="G18" s="15"/>
      <c r="H18" s="35"/>
      <c r="I18" s="15"/>
      <c r="J18" s="15"/>
      <c r="K18" s="15"/>
      <c r="L18" s="15">
        <v>968</v>
      </c>
      <c r="M18" s="27"/>
      <c r="N18" s="15"/>
      <c r="O18" s="16">
        <f t="shared" ref="O18:O26" si="1">SUM(C18:N18)</f>
        <v>968</v>
      </c>
      <c r="P18" s="17">
        <f t="shared" ref="P18:P27" si="2">O18/$O$27</f>
        <v>6.0213983578004476E-2</v>
      </c>
    </row>
    <row r="19" spans="1:16" s="18" customFormat="1" ht="16.5" customHeight="1">
      <c r="A19" s="14"/>
      <c r="B19" s="22" t="s">
        <v>22</v>
      </c>
      <c r="C19" s="15">
        <v>309</v>
      </c>
      <c r="D19" s="15">
        <v>979</v>
      </c>
      <c r="E19" s="15">
        <v>367</v>
      </c>
      <c r="F19" s="15">
        <v>467</v>
      </c>
      <c r="G19" s="15">
        <v>297</v>
      </c>
      <c r="H19" s="35">
        <v>588</v>
      </c>
      <c r="I19" s="15">
        <v>562</v>
      </c>
      <c r="J19" s="15">
        <v>302</v>
      </c>
      <c r="K19" s="15">
        <v>489</v>
      </c>
      <c r="L19" s="15">
        <v>517</v>
      </c>
      <c r="M19" s="27">
        <v>1778</v>
      </c>
      <c r="N19" s="15">
        <v>1505</v>
      </c>
      <c r="O19" s="16">
        <f t="shared" si="1"/>
        <v>8160</v>
      </c>
      <c r="P19" s="17">
        <f t="shared" si="2"/>
        <v>0.50758895247574021</v>
      </c>
    </row>
    <row r="20" spans="1:16" s="18" customFormat="1" ht="16.5" customHeight="1">
      <c r="A20" s="14"/>
      <c r="B20" s="22" t="s">
        <v>23</v>
      </c>
      <c r="C20" s="15">
        <v>258</v>
      </c>
      <c r="D20" s="15">
        <v>299</v>
      </c>
      <c r="E20" s="15">
        <v>156</v>
      </c>
      <c r="F20" s="15">
        <v>226</v>
      </c>
      <c r="G20" s="15">
        <v>94</v>
      </c>
      <c r="H20" s="35">
        <v>543</v>
      </c>
      <c r="I20" s="15">
        <v>255</v>
      </c>
      <c r="J20" s="15">
        <v>94</v>
      </c>
      <c r="K20" s="15">
        <v>214</v>
      </c>
      <c r="L20" s="15">
        <v>141</v>
      </c>
      <c r="M20" s="27">
        <v>797</v>
      </c>
      <c r="N20" s="15">
        <v>336</v>
      </c>
      <c r="O20" s="16">
        <f t="shared" si="1"/>
        <v>3413</v>
      </c>
      <c r="P20" s="17">
        <f t="shared" si="2"/>
        <v>0.21230405573525751</v>
      </c>
    </row>
    <row r="21" spans="1:16" s="18" customFormat="1" ht="16.5" customHeight="1">
      <c r="A21" s="14"/>
      <c r="B21" s="22" t="s">
        <v>24</v>
      </c>
      <c r="C21" s="15">
        <v>15</v>
      </c>
      <c r="D21" s="15"/>
      <c r="E21" s="15"/>
      <c r="F21" s="15">
        <v>40</v>
      </c>
      <c r="G21" s="15">
        <v>267</v>
      </c>
      <c r="H21" s="35">
        <v>52</v>
      </c>
      <c r="I21" s="15">
        <v>72</v>
      </c>
      <c r="J21" s="15">
        <v>22</v>
      </c>
      <c r="K21" s="15">
        <v>44</v>
      </c>
      <c r="L21" s="15">
        <v>64</v>
      </c>
      <c r="M21" s="27">
        <v>36</v>
      </c>
      <c r="N21" s="15">
        <v>152</v>
      </c>
      <c r="O21" s="16">
        <f t="shared" si="1"/>
        <v>764</v>
      </c>
      <c r="P21" s="17">
        <f t="shared" si="2"/>
        <v>4.7524259766110973E-2</v>
      </c>
    </row>
    <row r="22" spans="1:16" s="18" customFormat="1" ht="16.5" customHeight="1">
      <c r="A22" s="14"/>
      <c r="B22" s="22" t="s">
        <v>25</v>
      </c>
      <c r="C22" s="15">
        <v>30</v>
      </c>
      <c r="D22" s="15"/>
      <c r="E22" s="15"/>
      <c r="F22" s="15"/>
      <c r="G22" s="15"/>
      <c r="H22" s="35">
        <v>42</v>
      </c>
      <c r="I22" s="15">
        <v>33</v>
      </c>
      <c r="J22" s="15"/>
      <c r="K22" s="15">
        <v>8</v>
      </c>
      <c r="L22" s="15"/>
      <c r="M22" s="27">
        <v>70</v>
      </c>
      <c r="N22" s="15"/>
      <c r="O22" s="16">
        <f t="shared" si="1"/>
        <v>183</v>
      </c>
      <c r="P22" s="17">
        <f t="shared" si="2"/>
        <v>1.1383428713610351E-2</v>
      </c>
    </row>
    <row r="23" spans="1:16" s="18" customFormat="1" ht="16.5" customHeight="1">
      <c r="A23" s="14"/>
      <c r="B23" s="22" t="s">
        <v>26</v>
      </c>
      <c r="C23" s="15"/>
      <c r="D23" s="15"/>
      <c r="E23" s="15"/>
      <c r="F23" s="15"/>
      <c r="G23" s="15">
        <v>11</v>
      </c>
      <c r="H23" s="35"/>
      <c r="I23" s="15"/>
      <c r="J23" s="15"/>
      <c r="K23" s="15"/>
      <c r="L23" s="15">
        <v>11</v>
      </c>
      <c r="M23" s="27"/>
      <c r="N23" s="15"/>
      <c r="O23" s="16">
        <f t="shared" si="1"/>
        <v>22</v>
      </c>
      <c r="P23" s="17">
        <f t="shared" si="2"/>
        <v>1.368499626772829E-3</v>
      </c>
    </row>
    <row r="24" spans="1:16" s="18" customFormat="1" ht="16.5" customHeight="1">
      <c r="A24" s="14"/>
      <c r="B24" s="22" t="s">
        <v>27</v>
      </c>
      <c r="C24" s="15"/>
      <c r="D24" s="15"/>
      <c r="E24" s="15"/>
      <c r="F24" s="15">
        <v>29</v>
      </c>
      <c r="G24" s="15"/>
      <c r="H24" s="35"/>
      <c r="I24" s="15"/>
      <c r="J24" s="15">
        <v>17</v>
      </c>
      <c r="K24" s="15"/>
      <c r="L24" s="15"/>
      <c r="M24" s="27"/>
      <c r="N24" s="15"/>
      <c r="O24" s="16">
        <f t="shared" si="1"/>
        <v>46</v>
      </c>
      <c r="P24" s="17">
        <f t="shared" si="2"/>
        <v>2.8614083105250061E-3</v>
      </c>
    </row>
    <row r="25" spans="1:16" s="18" customFormat="1" ht="16.5" customHeight="1">
      <c r="A25" s="14"/>
      <c r="B25" s="22" t="s">
        <v>28</v>
      </c>
      <c r="C25" s="15"/>
      <c r="D25" s="15"/>
      <c r="E25" s="15"/>
      <c r="F25" s="15"/>
      <c r="G25" s="15"/>
      <c r="H25" s="35"/>
      <c r="I25" s="15"/>
      <c r="J25" s="15"/>
      <c r="K25" s="15"/>
      <c r="L25" s="15"/>
      <c r="M25" s="27"/>
      <c r="N25" s="15"/>
      <c r="O25" s="16">
        <f t="shared" si="1"/>
        <v>0</v>
      </c>
      <c r="P25" s="17">
        <f t="shared" si="2"/>
        <v>0</v>
      </c>
    </row>
    <row r="26" spans="1:16" s="18" customFormat="1" ht="16.5" customHeight="1">
      <c r="A26" s="14"/>
      <c r="B26" s="22" t="s">
        <v>29</v>
      </c>
      <c r="C26" s="15"/>
      <c r="D26" s="15"/>
      <c r="E26" s="15"/>
      <c r="F26" s="15"/>
      <c r="G26" s="15"/>
      <c r="H26" s="35"/>
      <c r="I26" s="15"/>
      <c r="J26" s="15"/>
      <c r="K26" s="15"/>
      <c r="L26" s="15"/>
      <c r="M26" s="27"/>
      <c r="N26" s="15"/>
      <c r="O26" s="16">
        <f t="shared" si="1"/>
        <v>0</v>
      </c>
      <c r="P26" s="17">
        <f t="shared" si="2"/>
        <v>0</v>
      </c>
    </row>
    <row r="27" spans="1:16" s="18" customFormat="1" ht="16.5" customHeight="1">
      <c r="A27" s="14"/>
      <c r="B27" s="22" t="s">
        <v>14</v>
      </c>
      <c r="C27" s="28">
        <f>SUM(C17:C26)</f>
        <v>630</v>
      </c>
      <c r="D27" s="28">
        <f t="shared" ref="D27:N27" si="3">SUM(D17:D26)</f>
        <v>1456</v>
      </c>
      <c r="E27" s="28">
        <f>SUM(E17:E26)</f>
        <v>766</v>
      </c>
      <c r="F27" s="28">
        <f t="shared" si="3"/>
        <v>1048</v>
      </c>
      <c r="G27" s="28">
        <f t="shared" si="3"/>
        <v>817</v>
      </c>
      <c r="H27" s="28">
        <f t="shared" si="3"/>
        <v>1688</v>
      </c>
      <c r="I27" s="28">
        <f t="shared" si="3"/>
        <v>1051</v>
      </c>
      <c r="J27" s="28">
        <f t="shared" si="3"/>
        <v>540</v>
      </c>
      <c r="K27" s="28">
        <f t="shared" si="3"/>
        <v>970</v>
      </c>
      <c r="L27" s="28">
        <f t="shared" si="3"/>
        <v>1874</v>
      </c>
      <c r="M27" s="28">
        <f t="shared" si="3"/>
        <v>2948</v>
      </c>
      <c r="N27" s="28">
        <f t="shared" si="3"/>
        <v>2288</v>
      </c>
      <c r="O27" s="16">
        <f>SUM(C27:N27)</f>
        <v>16076</v>
      </c>
      <c r="P27" s="17">
        <f t="shared" si="2"/>
        <v>1</v>
      </c>
    </row>
    <row r="28" spans="1:16" ht="9" customHeight="1">
      <c r="A28" s="1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ht="21" customHeight="1">
      <c r="A29" s="1"/>
      <c r="B29" s="7" t="s">
        <v>41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8.75" customHeight="1">
      <c r="B30" s="9" t="s">
        <v>42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10" t="s">
        <v>14</v>
      </c>
    </row>
    <row r="31" spans="1:16" ht="18.75" customHeight="1">
      <c r="B31" s="9" t="s">
        <v>30</v>
      </c>
      <c r="C31" s="11">
        <v>5003</v>
      </c>
      <c r="D31" s="11">
        <v>7061</v>
      </c>
      <c r="E31" s="11">
        <v>8751</v>
      </c>
      <c r="F31" s="11">
        <v>9168</v>
      </c>
      <c r="G31" s="11">
        <v>12575</v>
      </c>
      <c r="H31" s="11">
        <v>7498</v>
      </c>
      <c r="I31" s="11">
        <v>6282</v>
      </c>
      <c r="J31" s="11">
        <v>10784</v>
      </c>
      <c r="K31" s="11">
        <v>10520</v>
      </c>
      <c r="L31" s="11">
        <v>7096</v>
      </c>
      <c r="M31" s="29">
        <v>8965</v>
      </c>
      <c r="N31" s="29">
        <v>10973</v>
      </c>
      <c r="O31" s="12">
        <f>SUM(C31:N31)</f>
        <v>104676</v>
      </c>
    </row>
    <row r="32" spans="1:16">
      <c r="K32" s="36"/>
      <c r="L32" s="36">
        <v>40000</v>
      </c>
      <c r="M32" s="32" t="s">
        <v>43</v>
      </c>
      <c r="N32" s="32"/>
      <c r="O32" s="33">
        <f>O31+K32</f>
        <v>104676</v>
      </c>
    </row>
    <row r="33" spans="2:15">
      <c r="B33" s="3" t="s">
        <v>44</v>
      </c>
    </row>
    <row r="34" spans="2:15" ht="18.75" customHeight="1">
      <c r="B34" s="9" t="s">
        <v>42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  <c r="O34" s="10" t="s">
        <v>14</v>
      </c>
    </row>
    <row r="35" spans="2:15" ht="18.75" customHeight="1">
      <c r="B35" s="9" t="s">
        <v>30</v>
      </c>
      <c r="C35" s="11">
        <f>C27+C31</f>
        <v>5633</v>
      </c>
      <c r="D35" s="11">
        <f t="shared" ref="D35:N35" si="4">D27+D31</f>
        <v>8517</v>
      </c>
      <c r="E35" s="11">
        <f t="shared" si="4"/>
        <v>9517</v>
      </c>
      <c r="F35" s="11">
        <f t="shared" si="4"/>
        <v>10216</v>
      </c>
      <c r="G35" s="11">
        <f t="shared" si="4"/>
        <v>13392</v>
      </c>
      <c r="H35" s="11">
        <f t="shared" si="4"/>
        <v>9186</v>
      </c>
      <c r="I35" s="11">
        <f t="shared" si="4"/>
        <v>7333</v>
      </c>
      <c r="J35" s="11">
        <f t="shared" si="4"/>
        <v>11324</v>
      </c>
      <c r="K35" s="11">
        <f>K27+K31</f>
        <v>11490</v>
      </c>
      <c r="L35" s="11">
        <f>L27+L31+L32</f>
        <v>48970</v>
      </c>
      <c r="M35" s="11">
        <f t="shared" si="4"/>
        <v>11913</v>
      </c>
      <c r="N35" s="11">
        <f t="shared" si="4"/>
        <v>13261</v>
      </c>
      <c r="O35" s="11">
        <f>O27+O32</f>
        <v>120752</v>
      </c>
    </row>
  </sheetData>
  <sheetProtection selectLockedCells="1"/>
  <mergeCells count="13">
    <mergeCell ref="B1:I1"/>
    <mergeCell ref="E2:K2"/>
    <mergeCell ref="L2:O2"/>
    <mergeCell ref="A3:O3"/>
    <mergeCell ref="C4:E4"/>
    <mergeCell ref="G4:I4"/>
    <mergeCell ref="K4:L4"/>
    <mergeCell ref="N4:O4"/>
    <mergeCell ref="C5:D5"/>
    <mergeCell ref="F5:J5"/>
    <mergeCell ref="L5:O5"/>
    <mergeCell ref="A7:O7"/>
    <mergeCell ref="A15:O15"/>
  </mergeCells>
  <phoneticPr fontId="3"/>
  <printOptions horizontalCentered="1" verticalCentered="1"/>
  <pageMargins left="0.66" right="0.41" top="0.41" bottom="0.24" header="0.4" footer="0.28999999999999998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view="pageBreakPreview" topLeftCell="F12" zoomScaleNormal="125" zoomScaleSheetLayoutView="100" zoomScalePageLayoutView="125" workbookViewId="0">
      <selection activeCell="I17" sqref="I17:N26"/>
    </sheetView>
  </sheetViews>
  <sheetFormatPr baseColWidth="10" defaultColWidth="9.6640625" defaultRowHeight="14"/>
  <cols>
    <col min="1" max="1" width="2.1640625" style="3" customWidth="1"/>
    <col min="2" max="2" width="11.1640625" style="3" customWidth="1"/>
    <col min="3" max="15" width="9.33203125" style="3" customWidth="1"/>
    <col min="16" max="16384" width="9.6640625" style="3"/>
  </cols>
  <sheetData>
    <row r="1" spans="1:15" ht="17.25" customHeight="1">
      <c r="A1" s="1"/>
      <c r="B1" s="44" t="s">
        <v>0</v>
      </c>
      <c r="C1" s="45"/>
      <c r="D1" s="45"/>
      <c r="E1" s="45"/>
      <c r="F1" s="45"/>
      <c r="G1" s="45"/>
      <c r="H1" s="45"/>
      <c r="I1" s="46"/>
      <c r="J1" s="2" t="s">
        <v>1</v>
      </c>
      <c r="K1" s="2"/>
      <c r="L1" s="2"/>
      <c r="M1" s="2"/>
      <c r="N1" s="2"/>
      <c r="O1" s="2"/>
    </row>
    <row r="2" spans="1:15" ht="25.5" customHeight="1">
      <c r="A2" s="1"/>
      <c r="B2" s="4"/>
      <c r="C2" s="5"/>
      <c r="D2" s="5"/>
      <c r="E2" s="47" t="s">
        <v>48</v>
      </c>
      <c r="F2" s="47"/>
      <c r="G2" s="47"/>
      <c r="H2" s="47"/>
      <c r="I2" s="47"/>
      <c r="J2" s="47"/>
      <c r="K2" s="47"/>
      <c r="L2" s="48" t="s">
        <v>46</v>
      </c>
      <c r="M2" s="48"/>
      <c r="N2" s="48"/>
      <c r="O2" s="48"/>
    </row>
    <row r="3" spans="1:15" ht="17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9.5" customHeight="1" thickBot="1">
      <c r="A4" s="1"/>
      <c r="B4" s="6" t="s">
        <v>2</v>
      </c>
      <c r="C4" s="49" t="s">
        <v>3</v>
      </c>
      <c r="D4" s="50"/>
      <c r="E4" s="51"/>
      <c r="F4" s="24" t="s">
        <v>4</v>
      </c>
      <c r="G4" s="52" t="s">
        <v>5</v>
      </c>
      <c r="H4" s="50"/>
      <c r="I4" s="53"/>
      <c r="J4" s="24" t="s">
        <v>6</v>
      </c>
      <c r="K4" s="54" t="s">
        <v>7</v>
      </c>
      <c r="L4" s="53"/>
      <c r="M4" s="24" t="s">
        <v>8</v>
      </c>
      <c r="N4" s="49" t="s">
        <v>9</v>
      </c>
      <c r="O4" s="53"/>
    </row>
    <row r="5" spans="1:15" ht="19.5" customHeight="1" thickBot="1">
      <c r="A5" s="1"/>
      <c r="B5" s="9" t="s">
        <v>10</v>
      </c>
      <c r="C5" s="37">
        <v>100</v>
      </c>
      <c r="D5" s="38"/>
      <c r="E5" s="26" t="s">
        <v>11</v>
      </c>
      <c r="F5" s="37" t="s">
        <v>31</v>
      </c>
      <c r="G5" s="39"/>
      <c r="H5" s="39"/>
      <c r="I5" s="39"/>
      <c r="J5" s="38"/>
      <c r="K5" s="25" t="s">
        <v>12</v>
      </c>
      <c r="L5" s="37" t="s">
        <v>32</v>
      </c>
      <c r="M5" s="39"/>
      <c r="N5" s="39"/>
      <c r="O5" s="38"/>
    </row>
    <row r="6" spans="1:15" ht="10.5" customHeight="1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25" customHeight="1">
      <c r="A7" s="40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7.25" customHeight="1">
      <c r="A8" s="1"/>
      <c r="B8" s="9" t="s">
        <v>13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10" t="s">
        <v>14</v>
      </c>
    </row>
    <row r="9" spans="1:15" ht="19.5" customHeight="1">
      <c r="A9" s="1"/>
      <c r="B9" s="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2">
        <f>SUM(C9:N9)</f>
        <v>0</v>
      </c>
    </row>
    <row r="10" spans="1:15" ht="19.5" customHeight="1">
      <c r="A10" s="1"/>
      <c r="B10" s="9" t="s">
        <v>16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2">
        <f t="shared" ref="O10:O13" si="0">SUM(C10:N10)</f>
        <v>0</v>
      </c>
    </row>
    <row r="11" spans="1:15" ht="19.5" customHeight="1">
      <c r="A11" s="1"/>
      <c r="B11" s="9" t="s">
        <v>17</v>
      </c>
      <c r="C11" s="13">
        <v>630</v>
      </c>
      <c r="D11" s="13">
        <v>1456</v>
      </c>
      <c r="E11" s="13">
        <v>766</v>
      </c>
      <c r="F11" s="13">
        <v>1048</v>
      </c>
      <c r="G11" s="13">
        <v>817</v>
      </c>
      <c r="H11" s="34">
        <v>1688</v>
      </c>
      <c r="I11" s="13">
        <v>1053</v>
      </c>
      <c r="J11" s="13">
        <v>540</v>
      </c>
      <c r="K11" s="13">
        <v>970</v>
      </c>
      <c r="L11" s="13">
        <v>1874</v>
      </c>
      <c r="M11" s="13">
        <v>2948</v>
      </c>
      <c r="N11" s="13">
        <v>2288</v>
      </c>
      <c r="O11" s="12">
        <f t="shared" si="0"/>
        <v>16078</v>
      </c>
    </row>
    <row r="12" spans="1:15" ht="19.5" customHeight="1">
      <c r="A12" s="1"/>
      <c r="B12" s="9" t="s">
        <v>18</v>
      </c>
      <c r="C12" s="13">
        <v>24</v>
      </c>
      <c r="D12" s="13">
        <v>51</v>
      </c>
      <c r="E12" s="13">
        <v>26</v>
      </c>
      <c r="F12" s="13">
        <v>29</v>
      </c>
      <c r="G12" s="13">
        <v>27</v>
      </c>
      <c r="H12" s="34">
        <v>43</v>
      </c>
      <c r="I12" s="13">
        <v>43</v>
      </c>
      <c r="J12" s="13">
        <v>24</v>
      </c>
      <c r="K12" s="13">
        <v>48</v>
      </c>
      <c r="L12" s="13">
        <v>66</v>
      </c>
      <c r="M12" s="13">
        <v>88</v>
      </c>
      <c r="N12" s="13">
        <v>76</v>
      </c>
      <c r="O12" s="12">
        <f t="shared" si="0"/>
        <v>545</v>
      </c>
    </row>
    <row r="13" spans="1:15" ht="19.5" customHeight="1">
      <c r="A13" s="1"/>
      <c r="B13" s="9" t="s">
        <v>19</v>
      </c>
      <c r="C13" s="13">
        <v>27</v>
      </c>
      <c r="D13" s="13">
        <v>61</v>
      </c>
      <c r="E13" s="13">
        <v>29</v>
      </c>
      <c r="F13" s="13">
        <v>35</v>
      </c>
      <c r="G13" s="13">
        <v>30</v>
      </c>
      <c r="H13" s="34">
        <v>54</v>
      </c>
      <c r="I13" s="13">
        <v>46</v>
      </c>
      <c r="J13" s="13">
        <v>25</v>
      </c>
      <c r="K13" s="13">
        <v>50</v>
      </c>
      <c r="L13" s="13">
        <v>88</v>
      </c>
      <c r="M13" s="13">
        <v>110</v>
      </c>
      <c r="N13" s="13">
        <v>87</v>
      </c>
      <c r="O13" s="12">
        <f t="shared" si="0"/>
        <v>642</v>
      </c>
    </row>
    <row r="14" spans="1:15" ht="9" customHeight="1">
      <c r="A14" s="1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7.25" customHeight="1">
      <c r="A15" s="42" t="s">
        <v>36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7.25" customHeight="1">
      <c r="A16" s="1"/>
      <c r="B16" s="9" t="s">
        <v>13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10">
        <v>11</v>
      </c>
      <c r="N16" s="6">
        <v>12</v>
      </c>
      <c r="O16" s="10" t="s">
        <v>14</v>
      </c>
    </row>
    <row r="17" spans="1:16" s="18" customFormat="1" ht="21.75" customHeight="1">
      <c r="A17" s="14"/>
      <c r="B17" s="22" t="s">
        <v>20</v>
      </c>
      <c r="C17" s="15">
        <v>18</v>
      </c>
      <c r="D17" s="15">
        <v>178</v>
      </c>
      <c r="E17" s="15">
        <v>243</v>
      </c>
      <c r="F17" s="15">
        <v>286</v>
      </c>
      <c r="G17" s="15">
        <v>148</v>
      </c>
      <c r="H17" s="35">
        <v>463</v>
      </c>
      <c r="I17" s="15">
        <v>129</v>
      </c>
      <c r="J17" s="15">
        <v>105</v>
      </c>
      <c r="K17" s="15">
        <v>215</v>
      </c>
      <c r="L17" s="15">
        <v>173</v>
      </c>
      <c r="M17" s="27">
        <v>267</v>
      </c>
      <c r="N17" s="15">
        <v>295</v>
      </c>
      <c r="O17" s="16">
        <f>SUM(C17:N17)</f>
        <v>2520</v>
      </c>
      <c r="P17" s="17">
        <f>O17/$O$27</f>
        <v>0.15675541179397859</v>
      </c>
    </row>
    <row r="18" spans="1:16" s="18" customFormat="1" ht="21.75" customHeight="1">
      <c r="A18" s="14"/>
      <c r="B18" s="22" t="s">
        <v>21</v>
      </c>
      <c r="C18" s="15"/>
      <c r="D18" s="15"/>
      <c r="E18" s="15"/>
      <c r="F18" s="15"/>
      <c r="G18" s="15"/>
      <c r="H18" s="35"/>
      <c r="I18" s="15"/>
      <c r="J18" s="15"/>
      <c r="K18" s="15"/>
      <c r="L18" s="15">
        <v>968</v>
      </c>
      <c r="M18" s="27"/>
      <c r="N18" s="15"/>
      <c r="O18" s="16">
        <f t="shared" ref="O18:O26" si="1">SUM(C18:N18)</f>
        <v>968</v>
      </c>
      <c r="P18" s="17">
        <f t="shared" ref="P18:P27" si="2">O18/$O$27</f>
        <v>6.0213983578004476E-2</v>
      </c>
    </row>
    <row r="19" spans="1:16" s="18" customFormat="1" ht="21.75" customHeight="1">
      <c r="A19" s="14"/>
      <c r="B19" s="22" t="s">
        <v>22</v>
      </c>
      <c r="C19" s="15">
        <v>309</v>
      </c>
      <c r="D19" s="15">
        <v>979</v>
      </c>
      <c r="E19" s="15">
        <v>367</v>
      </c>
      <c r="F19" s="15">
        <v>467</v>
      </c>
      <c r="G19" s="15">
        <v>297</v>
      </c>
      <c r="H19" s="35">
        <v>588</v>
      </c>
      <c r="I19" s="15">
        <v>562</v>
      </c>
      <c r="J19" s="15">
        <v>302</v>
      </c>
      <c r="K19" s="15">
        <v>489</v>
      </c>
      <c r="L19" s="15">
        <v>517</v>
      </c>
      <c r="M19" s="27">
        <v>1778</v>
      </c>
      <c r="N19" s="15">
        <v>1505</v>
      </c>
      <c r="O19" s="16">
        <f t="shared" si="1"/>
        <v>8160</v>
      </c>
      <c r="P19" s="17">
        <f t="shared" si="2"/>
        <v>0.50758895247574021</v>
      </c>
    </row>
    <row r="20" spans="1:16" s="18" customFormat="1" ht="21.75" customHeight="1">
      <c r="A20" s="14"/>
      <c r="B20" s="22" t="s">
        <v>23</v>
      </c>
      <c r="C20" s="15">
        <v>258</v>
      </c>
      <c r="D20" s="15">
        <v>299</v>
      </c>
      <c r="E20" s="15">
        <v>156</v>
      </c>
      <c r="F20" s="15">
        <v>226</v>
      </c>
      <c r="G20" s="15">
        <v>94</v>
      </c>
      <c r="H20" s="35">
        <v>543</v>
      </c>
      <c r="I20" s="15">
        <v>255</v>
      </c>
      <c r="J20" s="15">
        <v>94</v>
      </c>
      <c r="K20" s="15">
        <v>214</v>
      </c>
      <c r="L20" s="15">
        <v>141</v>
      </c>
      <c r="M20" s="27">
        <v>797</v>
      </c>
      <c r="N20" s="15">
        <v>336</v>
      </c>
      <c r="O20" s="16">
        <f t="shared" si="1"/>
        <v>3413</v>
      </c>
      <c r="P20" s="17">
        <f t="shared" si="2"/>
        <v>0.21230405573525751</v>
      </c>
    </row>
    <row r="21" spans="1:16" s="18" customFormat="1" ht="21.75" customHeight="1">
      <c r="A21" s="14"/>
      <c r="B21" s="22" t="s">
        <v>24</v>
      </c>
      <c r="C21" s="15">
        <v>15</v>
      </c>
      <c r="D21" s="15"/>
      <c r="E21" s="15"/>
      <c r="F21" s="15">
        <v>40</v>
      </c>
      <c r="G21" s="15">
        <v>267</v>
      </c>
      <c r="H21" s="35">
        <v>52</v>
      </c>
      <c r="I21" s="15">
        <v>72</v>
      </c>
      <c r="J21" s="15">
        <v>22</v>
      </c>
      <c r="K21" s="15">
        <v>44</v>
      </c>
      <c r="L21" s="15">
        <v>64</v>
      </c>
      <c r="M21" s="27">
        <v>36</v>
      </c>
      <c r="N21" s="15">
        <v>152</v>
      </c>
      <c r="O21" s="16">
        <f t="shared" si="1"/>
        <v>764</v>
      </c>
      <c r="P21" s="17">
        <f t="shared" si="2"/>
        <v>4.7524259766110973E-2</v>
      </c>
    </row>
    <row r="22" spans="1:16" s="18" customFormat="1" ht="21.75" customHeight="1">
      <c r="A22" s="14"/>
      <c r="B22" s="22" t="s">
        <v>25</v>
      </c>
      <c r="C22" s="15">
        <v>30</v>
      </c>
      <c r="D22" s="15"/>
      <c r="E22" s="15"/>
      <c r="F22" s="15"/>
      <c r="G22" s="15"/>
      <c r="H22" s="35">
        <v>42</v>
      </c>
      <c r="I22" s="15">
        <v>33</v>
      </c>
      <c r="J22" s="15"/>
      <c r="K22" s="15">
        <v>8</v>
      </c>
      <c r="L22" s="15"/>
      <c r="M22" s="27">
        <v>70</v>
      </c>
      <c r="N22" s="15"/>
      <c r="O22" s="16">
        <f t="shared" si="1"/>
        <v>183</v>
      </c>
      <c r="P22" s="17">
        <f t="shared" si="2"/>
        <v>1.1383428713610351E-2</v>
      </c>
    </row>
    <row r="23" spans="1:16" s="18" customFormat="1" ht="21.75" customHeight="1">
      <c r="A23" s="14"/>
      <c r="B23" s="22" t="s">
        <v>26</v>
      </c>
      <c r="C23" s="15"/>
      <c r="D23" s="15"/>
      <c r="E23" s="15"/>
      <c r="F23" s="15"/>
      <c r="G23" s="15">
        <v>11</v>
      </c>
      <c r="H23" s="35"/>
      <c r="I23" s="15"/>
      <c r="J23" s="15"/>
      <c r="K23" s="15"/>
      <c r="L23" s="15">
        <v>11</v>
      </c>
      <c r="M23" s="27"/>
      <c r="N23" s="15"/>
      <c r="O23" s="16">
        <f t="shared" si="1"/>
        <v>22</v>
      </c>
      <c r="P23" s="17">
        <f t="shared" si="2"/>
        <v>1.368499626772829E-3</v>
      </c>
    </row>
    <row r="24" spans="1:16" s="18" customFormat="1" ht="21.75" customHeight="1">
      <c r="A24" s="14"/>
      <c r="B24" s="22" t="s">
        <v>27</v>
      </c>
      <c r="C24" s="15"/>
      <c r="D24" s="15"/>
      <c r="E24" s="15"/>
      <c r="F24" s="15">
        <v>29</v>
      </c>
      <c r="G24" s="15"/>
      <c r="H24" s="35"/>
      <c r="I24" s="15"/>
      <c r="J24" s="15">
        <v>17</v>
      </c>
      <c r="K24" s="15"/>
      <c r="L24" s="15"/>
      <c r="M24" s="27"/>
      <c r="N24" s="15"/>
      <c r="O24" s="16">
        <f t="shared" si="1"/>
        <v>46</v>
      </c>
      <c r="P24" s="17">
        <f t="shared" si="2"/>
        <v>2.8614083105250061E-3</v>
      </c>
    </row>
    <row r="25" spans="1:16" s="18" customFormat="1" ht="21.75" customHeight="1">
      <c r="A25" s="14"/>
      <c r="B25" s="22" t="s">
        <v>28</v>
      </c>
      <c r="C25" s="15"/>
      <c r="D25" s="15"/>
      <c r="E25" s="15"/>
      <c r="F25" s="15"/>
      <c r="G25" s="15"/>
      <c r="H25" s="35"/>
      <c r="I25" s="15"/>
      <c r="J25" s="15"/>
      <c r="K25" s="15"/>
      <c r="L25" s="15"/>
      <c r="M25" s="27"/>
      <c r="N25" s="15"/>
      <c r="O25" s="16">
        <f t="shared" si="1"/>
        <v>0</v>
      </c>
      <c r="P25" s="17">
        <f t="shared" si="2"/>
        <v>0</v>
      </c>
    </row>
    <row r="26" spans="1:16" s="18" customFormat="1" ht="21.75" customHeight="1">
      <c r="A26" s="14"/>
      <c r="B26" s="22" t="s">
        <v>29</v>
      </c>
      <c r="C26" s="15"/>
      <c r="D26" s="15"/>
      <c r="E26" s="15"/>
      <c r="F26" s="15"/>
      <c r="G26" s="15"/>
      <c r="H26" s="35"/>
      <c r="I26" s="15"/>
      <c r="J26" s="15"/>
      <c r="K26" s="15"/>
      <c r="L26" s="15"/>
      <c r="M26" s="27"/>
      <c r="N26" s="15"/>
      <c r="O26" s="16">
        <f t="shared" si="1"/>
        <v>0</v>
      </c>
      <c r="P26" s="17">
        <f t="shared" si="2"/>
        <v>0</v>
      </c>
    </row>
    <row r="27" spans="1:16" s="18" customFormat="1" ht="21.75" customHeight="1">
      <c r="A27" s="14"/>
      <c r="B27" s="22" t="s">
        <v>14</v>
      </c>
      <c r="C27" s="28">
        <f>SUM(C17:C26)</f>
        <v>630</v>
      </c>
      <c r="D27" s="28">
        <f t="shared" ref="D27:N27" si="3">SUM(D17:D26)</f>
        <v>1456</v>
      </c>
      <c r="E27" s="28">
        <f>SUM(E17:E26)</f>
        <v>766</v>
      </c>
      <c r="F27" s="28">
        <f t="shared" si="3"/>
        <v>1048</v>
      </c>
      <c r="G27" s="28">
        <f t="shared" si="3"/>
        <v>817</v>
      </c>
      <c r="H27" s="28">
        <f t="shared" si="3"/>
        <v>1688</v>
      </c>
      <c r="I27" s="28">
        <f t="shared" si="3"/>
        <v>1051</v>
      </c>
      <c r="J27" s="28">
        <f t="shared" si="3"/>
        <v>540</v>
      </c>
      <c r="K27" s="28">
        <f t="shared" si="3"/>
        <v>970</v>
      </c>
      <c r="L27" s="28">
        <f t="shared" si="3"/>
        <v>1874</v>
      </c>
      <c r="M27" s="28">
        <f t="shared" si="3"/>
        <v>2948</v>
      </c>
      <c r="N27" s="28">
        <f t="shared" si="3"/>
        <v>2288</v>
      </c>
      <c r="O27" s="16">
        <f>SUM(C27:N27)</f>
        <v>16076</v>
      </c>
      <c r="P27" s="17">
        <f t="shared" si="2"/>
        <v>1</v>
      </c>
    </row>
    <row r="28" spans="1:16" ht="9" customHeight="1">
      <c r="A28" s="1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ht="17.25" customHeight="1">
      <c r="A29" s="1"/>
      <c r="B29" s="56" t="s">
        <v>37</v>
      </c>
      <c r="C29" s="57"/>
      <c r="D29" s="57"/>
      <c r="E29" s="57"/>
      <c r="F29" s="57"/>
      <c r="G29" s="57"/>
      <c r="H29" s="57"/>
      <c r="I29" s="57"/>
      <c r="J29" s="58"/>
      <c r="K29" s="58"/>
      <c r="L29" s="58"/>
      <c r="M29" s="58"/>
      <c r="N29" s="58"/>
      <c r="O29" s="58"/>
    </row>
    <row r="30" spans="1:16" ht="29.25" customHeight="1">
      <c r="A30" s="1"/>
      <c r="B30" s="1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"/>
    </row>
    <row r="31" spans="1:16" ht="29.25" customHeight="1">
      <c r="A31" s="1"/>
      <c r="B31" s="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"/>
    </row>
    <row r="32" spans="1:16" ht="17.25" customHeight="1">
      <c r="N32" s="20"/>
      <c r="O32" s="21"/>
    </row>
  </sheetData>
  <sheetProtection selectLockedCells="1"/>
  <mergeCells count="16">
    <mergeCell ref="C30:N30"/>
    <mergeCell ref="C31:N31"/>
    <mergeCell ref="C5:D5"/>
    <mergeCell ref="F5:J5"/>
    <mergeCell ref="L5:O5"/>
    <mergeCell ref="A7:O7"/>
    <mergeCell ref="A15:O15"/>
    <mergeCell ref="B29:O29"/>
    <mergeCell ref="B1:I1"/>
    <mergeCell ref="E2:K2"/>
    <mergeCell ref="L2:O2"/>
    <mergeCell ref="A3:O3"/>
    <mergeCell ref="C4:E4"/>
    <mergeCell ref="G4:I4"/>
    <mergeCell ref="K4:L4"/>
    <mergeCell ref="N4:O4"/>
  </mergeCells>
  <phoneticPr fontId="3"/>
  <printOptions horizontalCentered="1" verticalCentered="1"/>
  <pageMargins left="0.66" right="0.41" top="0.41" bottom="0.24" header="0.4" footer="0.28999999999999998"/>
  <pageSetup paperSize="9" scale="95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view="pageBreakPreview" topLeftCell="H4" zoomScale="125" zoomScaleNormal="125" zoomScaleSheetLayoutView="125" zoomScalePageLayoutView="125" workbookViewId="0">
      <selection activeCell="I9" sqref="I9:N9"/>
    </sheetView>
  </sheetViews>
  <sheetFormatPr baseColWidth="10" defaultColWidth="9.6640625" defaultRowHeight="14"/>
  <cols>
    <col min="1" max="1" width="2.1640625" style="3" customWidth="1"/>
    <col min="2" max="2" width="11.1640625" style="3" customWidth="1"/>
    <col min="3" max="15" width="9.33203125" style="3" customWidth="1"/>
    <col min="16" max="16384" width="9.6640625" style="3"/>
  </cols>
  <sheetData>
    <row r="1" spans="1:15" ht="17.25" customHeight="1">
      <c r="A1" s="1"/>
      <c r="B1" s="44" t="s">
        <v>0</v>
      </c>
      <c r="C1" s="45"/>
      <c r="D1" s="45"/>
      <c r="E1" s="45"/>
      <c r="F1" s="45"/>
      <c r="G1" s="45"/>
      <c r="H1" s="45"/>
      <c r="I1" s="46"/>
      <c r="J1" s="2" t="s">
        <v>1</v>
      </c>
      <c r="K1" s="2"/>
      <c r="L1" s="2"/>
      <c r="M1" s="2"/>
      <c r="N1" s="2"/>
      <c r="O1" s="2"/>
    </row>
    <row r="2" spans="1:15" ht="25.5" customHeight="1">
      <c r="A2" s="1"/>
      <c r="B2" s="4"/>
      <c r="C2" s="5"/>
      <c r="D2" s="5"/>
      <c r="E2" s="47" t="s">
        <v>45</v>
      </c>
      <c r="F2" s="47"/>
      <c r="G2" s="47"/>
      <c r="H2" s="47"/>
      <c r="I2" s="47"/>
      <c r="J2" s="47"/>
      <c r="K2" s="47"/>
      <c r="L2" s="48" t="s">
        <v>46</v>
      </c>
      <c r="M2" s="48"/>
      <c r="N2" s="48"/>
      <c r="O2" s="48"/>
    </row>
    <row r="3" spans="1:15" ht="17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9.5" customHeight="1" thickBot="1">
      <c r="A4" s="1"/>
      <c r="B4" s="6" t="s">
        <v>2</v>
      </c>
      <c r="C4" s="49" t="s">
        <v>3</v>
      </c>
      <c r="D4" s="50"/>
      <c r="E4" s="51"/>
      <c r="F4" s="24" t="s">
        <v>4</v>
      </c>
      <c r="G4" s="52" t="s">
        <v>5</v>
      </c>
      <c r="H4" s="50"/>
      <c r="I4" s="53"/>
      <c r="J4" s="24" t="s">
        <v>6</v>
      </c>
      <c r="K4" s="54" t="s">
        <v>7</v>
      </c>
      <c r="L4" s="53"/>
      <c r="M4" s="24" t="s">
        <v>8</v>
      </c>
      <c r="N4" s="49" t="s">
        <v>9</v>
      </c>
      <c r="O4" s="53"/>
    </row>
    <row r="5" spans="1:15" ht="19.5" customHeight="1" thickBot="1">
      <c r="A5" s="1"/>
      <c r="B5" s="9" t="s">
        <v>10</v>
      </c>
      <c r="C5" s="59"/>
      <c r="D5" s="59"/>
      <c r="E5" s="23" t="s">
        <v>11</v>
      </c>
      <c r="F5" s="37" t="s">
        <v>33</v>
      </c>
      <c r="G5" s="39"/>
      <c r="H5" s="39"/>
      <c r="I5" s="39"/>
      <c r="J5" s="38"/>
      <c r="K5" s="25" t="s">
        <v>12</v>
      </c>
      <c r="L5" s="37" t="s">
        <v>32</v>
      </c>
      <c r="M5" s="39"/>
      <c r="N5" s="39"/>
      <c r="O5" s="38"/>
    </row>
    <row r="6" spans="1:15" ht="10.5" customHeight="1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25" customHeight="1">
      <c r="A7" s="40" t="s">
        <v>47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7.25" customHeight="1">
      <c r="A8" s="1"/>
      <c r="B8" s="9" t="s">
        <v>13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10" t="s">
        <v>14</v>
      </c>
    </row>
    <row r="9" spans="1:15" ht="42.75" customHeight="1">
      <c r="A9" s="1"/>
      <c r="B9" s="9" t="s">
        <v>30</v>
      </c>
      <c r="C9" s="11">
        <v>5003</v>
      </c>
      <c r="D9" s="11">
        <v>7061</v>
      </c>
      <c r="E9" s="11">
        <v>8751</v>
      </c>
      <c r="F9" s="11">
        <v>9168</v>
      </c>
      <c r="G9" s="11">
        <v>12575</v>
      </c>
      <c r="H9" s="11">
        <v>7498</v>
      </c>
      <c r="I9" s="11">
        <v>6282</v>
      </c>
      <c r="J9" s="11">
        <v>10784</v>
      </c>
      <c r="K9" s="11">
        <v>10520</v>
      </c>
      <c r="L9" s="11">
        <v>7096</v>
      </c>
      <c r="M9" s="29">
        <v>8965</v>
      </c>
      <c r="N9" s="29">
        <v>10973</v>
      </c>
      <c r="O9" s="12">
        <f>SUM(C9:N9)</f>
        <v>104676</v>
      </c>
    </row>
    <row r="10" spans="1:15" ht="19.5" customHeight="1">
      <c r="A10" s="1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9.5" customHeight="1">
      <c r="A11" s="1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7.25" customHeight="1">
      <c r="A12" s="1"/>
      <c r="B12" s="56" t="s">
        <v>37</v>
      </c>
      <c r="C12" s="57"/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8"/>
      <c r="O12" s="58"/>
    </row>
    <row r="13" spans="1:15" ht="29.25" customHeight="1">
      <c r="A13" s="1"/>
      <c r="B13" s="1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"/>
    </row>
    <row r="14" spans="1:15" ht="29.25" customHeight="1">
      <c r="A14" s="1"/>
      <c r="B14" s="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"/>
    </row>
    <row r="15" spans="1:15" ht="17.25" customHeight="1">
      <c r="N15" s="20"/>
      <c r="O15" s="21"/>
    </row>
  </sheetData>
  <sheetProtection selectLockedCells="1"/>
  <mergeCells count="15">
    <mergeCell ref="C13:N13"/>
    <mergeCell ref="C14:N14"/>
    <mergeCell ref="C5:D5"/>
    <mergeCell ref="F5:J5"/>
    <mergeCell ref="L5:O5"/>
    <mergeCell ref="A7:O7"/>
    <mergeCell ref="B12:O12"/>
    <mergeCell ref="B1:I1"/>
    <mergeCell ref="E2:K2"/>
    <mergeCell ref="L2:O2"/>
    <mergeCell ref="A3:O3"/>
    <mergeCell ref="C4:E4"/>
    <mergeCell ref="G4:I4"/>
    <mergeCell ref="K4:L4"/>
    <mergeCell ref="N4:O4"/>
  </mergeCells>
  <phoneticPr fontId="3"/>
  <printOptions horizontalCentered="1" verticalCentered="1"/>
  <pageMargins left="0.66" right="0.41" top="0.41" bottom="0.24" header="0.4" footer="0.28999999999999998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仲卸市場 (R1) マイ海鮮丼+団体＋どっと祭</vt:lpstr>
      <vt:lpstr>仲卸市場 </vt:lpstr>
      <vt:lpstr>マイ海鮮丼利用者</vt:lpstr>
      <vt:lpstr>マイ海鮮丼利用者!Print_Area</vt:lpstr>
      <vt:lpstr>'仲卸市場 '!Print_Area</vt:lpstr>
      <vt:lpstr>'仲卸市場 (R1) マイ海鮮丼+団体＋どっと祭'!Print_Area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望見</dc:creator>
  <cp:lastModifiedBy>OHE REIJI</cp:lastModifiedBy>
  <cp:lastPrinted>2021-07-01T04:07:07Z</cp:lastPrinted>
  <dcterms:created xsi:type="dcterms:W3CDTF">2017-01-05T02:07:40Z</dcterms:created>
  <dcterms:modified xsi:type="dcterms:W3CDTF">2021-07-01T04:13:19Z</dcterms:modified>
</cp:coreProperties>
</file>